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filterPrivacy="1" defaultThemeVersion="166925"/>
  <xr:revisionPtr revIDLastSave="0" documentId="13_ncr:1_{A9DFA02F-8346-BC4A-8C30-9F74442122CC}" xr6:coauthVersionLast="47" xr6:coauthVersionMax="47" xr10:uidLastSave="{00000000-0000-0000-0000-000000000000}"/>
  <bookViews>
    <workbookView xWindow="18920" yWindow="500" windowWidth="23180" windowHeight="21600" activeTab="1" xr2:uid="{86DA61D6-B3A7-F74F-8B61-B69EB4BCC30C}"/>
  </bookViews>
  <sheets>
    <sheet name="NW - Summary" sheetId="1" r:id="rId1"/>
    <sheet name="NW - 2023" sheetId="2" r:id="rId2"/>
    <sheet name="Budget" sheetId="4" r:id="rId3"/>
    <sheet name="Goals" sheetId="3" r:id="rId4"/>
  </sheets>
  <definedNames>
    <definedName name="_xlnm.Print_Area" localSheetId="1">'NW - 2023'!$C$3:$J$40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" l="1"/>
  <c r="D8" i="4"/>
  <c r="E8" i="4"/>
  <c r="D9" i="4"/>
  <c r="E9" i="4"/>
  <c r="E12" i="4"/>
  <c r="D14" i="4"/>
  <c r="E14" i="4"/>
  <c r="E17" i="4"/>
  <c r="E18" i="4"/>
  <c r="E19" i="4"/>
  <c r="E20" i="4"/>
  <c r="E21" i="4"/>
  <c r="E22" i="4"/>
  <c r="E23" i="4"/>
  <c r="E24" i="4"/>
  <c r="D26" i="4"/>
  <c r="E26" i="4"/>
  <c r="D28" i="4"/>
  <c r="E28" i="4"/>
  <c r="E30" i="4"/>
  <c r="D32" i="4"/>
  <c r="E32" i="4"/>
  <c r="E36" i="4"/>
  <c r="E37" i="4"/>
  <c r="E7" i="4"/>
  <c r="K7" i="1"/>
  <c r="D13" i="2"/>
  <c r="D18" i="2"/>
  <c r="D23" i="2"/>
  <c r="D31" i="2"/>
  <c r="D36" i="2"/>
  <c r="D38" i="2"/>
  <c r="C8" i="1"/>
  <c r="I13" i="2"/>
  <c r="I18" i="2"/>
  <c r="I23" i="2"/>
  <c r="I31" i="2"/>
  <c r="G8" i="1"/>
  <c r="K8" i="1"/>
  <c r="L9" i="1"/>
  <c r="M9" i="1"/>
  <c r="L10" i="1"/>
  <c r="M10" i="1"/>
  <c r="H9" i="1"/>
  <c r="I9" i="1"/>
  <c r="H10" i="1"/>
  <c r="I10" i="1"/>
  <c r="L8" i="1"/>
  <c r="M8" i="1"/>
  <c r="H8" i="1"/>
  <c r="I8" i="1"/>
  <c r="D9" i="1"/>
  <c r="E9" i="1"/>
  <c r="D10" i="1"/>
  <c r="E10" i="1"/>
  <c r="D8" i="1"/>
  <c r="E8" i="1"/>
  <c r="I29" i="2"/>
  <c r="I34" i="2"/>
  <c r="I37" i="2"/>
  <c r="I38" i="2"/>
</calcChain>
</file>

<file path=xl/sharedStrings.xml><?xml version="1.0" encoding="utf-8"?>
<sst xmlns="http://schemas.openxmlformats.org/spreadsheetml/2006/main" count="148" uniqueCount="120">
  <si>
    <t>Total Assets</t>
  </si>
  <si>
    <t>Year Over Year Change</t>
  </si>
  <si>
    <t>Subtotal</t>
  </si>
  <si>
    <t>Other</t>
  </si>
  <si>
    <t>2023 Net Worth</t>
  </si>
  <si>
    <t>Investment Account</t>
  </si>
  <si>
    <t>Non-Registered Investment Accounts</t>
  </si>
  <si>
    <t>Total Liabilities</t>
  </si>
  <si>
    <t>Work Pension</t>
  </si>
  <si>
    <t>Other Debts</t>
  </si>
  <si>
    <t>RRSP</t>
  </si>
  <si>
    <t>Student Loan - Provincial</t>
  </si>
  <si>
    <t>First Home Savings Account</t>
  </si>
  <si>
    <t>Student Loan - Federal</t>
  </si>
  <si>
    <t>Tax Free Savings Account</t>
  </si>
  <si>
    <t>Registered Investment Accounts</t>
  </si>
  <si>
    <t>Mortgage - House #1</t>
  </si>
  <si>
    <t>House #1</t>
  </si>
  <si>
    <t>Real Estate</t>
  </si>
  <si>
    <t>Car loan #1</t>
  </si>
  <si>
    <t>Car #1</t>
  </si>
  <si>
    <t>Vehicles</t>
  </si>
  <si>
    <t>Bank Account - Savings</t>
  </si>
  <si>
    <t>Borrowing Account</t>
  </si>
  <si>
    <t>Mastercard</t>
  </si>
  <si>
    <t>Bank Account - Emergency</t>
  </si>
  <si>
    <t>Visa</t>
  </si>
  <si>
    <t>Bank Account - Basic</t>
  </si>
  <si>
    <t>Short Term</t>
  </si>
  <si>
    <t>Cash &amp; Cash Equivalents</t>
  </si>
  <si>
    <t>Liabilities</t>
  </si>
  <si>
    <t>Assets</t>
  </si>
  <si>
    <t>Total</t>
  </si>
  <si>
    <t>Annual</t>
  </si>
  <si>
    <t>Net</t>
  </si>
  <si>
    <t>Change</t>
  </si>
  <si>
    <t>Worth</t>
  </si>
  <si>
    <t>Assets (what you own)</t>
  </si>
  <si>
    <t>Liabilities (what you owe)</t>
  </si>
  <si>
    <t>Bank Account - Travel</t>
  </si>
  <si>
    <t>Dec 31, 2022</t>
  </si>
  <si>
    <t>Dec 31, 2023</t>
  </si>
  <si>
    <t>Dec 31, 2024</t>
  </si>
  <si>
    <t>Dec 31, 2025</t>
  </si>
  <si>
    <t>Net Worth Summary</t>
  </si>
  <si>
    <t>$</t>
  </si>
  <si>
    <t>%</t>
  </si>
  <si>
    <t>Objective:</t>
  </si>
  <si>
    <t>Over time, grow income producing assets and shrink liabilties</t>
  </si>
  <si>
    <t>At year end copy worksheet.</t>
  </si>
  <si>
    <t>You want to keep a copy of the year end Net Worth Summary.</t>
  </si>
  <si>
    <t>Label new worksheet with new year.</t>
  </si>
  <si>
    <t>Monthly</t>
  </si>
  <si>
    <t>Gross Income</t>
  </si>
  <si>
    <t>After Tax (Take Home) Pay</t>
  </si>
  <si>
    <t>1.)</t>
  </si>
  <si>
    <t>2.)</t>
  </si>
  <si>
    <t>3.)</t>
  </si>
  <si>
    <t>Strategy (how)</t>
  </si>
  <si>
    <t>Open another account at bank</t>
  </si>
  <si>
    <t>Contact bank by end of month</t>
  </si>
  <si>
    <t>Pay down student loan</t>
  </si>
  <si>
    <t>4.)</t>
  </si>
  <si>
    <t>Save for trip</t>
  </si>
  <si>
    <t>5.)</t>
  </si>
  <si>
    <t>Improve financial literacy</t>
  </si>
  <si>
    <t>Self-directed</t>
  </si>
  <si>
    <t>Find group of like minded people</t>
  </si>
  <si>
    <t>Meet for coffee once per months to discuss finance</t>
  </si>
  <si>
    <t>What is a self directed investment account?</t>
  </si>
  <si>
    <t>Investing basics</t>
  </si>
  <si>
    <t>Grow assets by $</t>
  </si>
  <si>
    <t>Shrink liabilites by $</t>
  </si>
  <si>
    <t>Expenses</t>
  </si>
  <si>
    <t>Rent</t>
  </si>
  <si>
    <t>Cell</t>
  </si>
  <si>
    <t>Transportation</t>
  </si>
  <si>
    <t>Food - Home</t>
  </si>
  <si>
    <t>Food - Away From Home</t>
  </si>
  <si>
    <t>Entertainment</t>
  </si>
  <si>
    <t>Emergency Fund</t>
  </si>
  <si>
    <t>Total Expenses</t>
  </si>
  <si>
    <t>Pay Yourself First</t>
  </si>
  <si>
    <t>Net Income to Live</t>
  </si>
  <si>
    <t>Balance</t>
  </si>
  <si>
    <t>Discretionary Savings</t>
  </si>
  <si>
    <t>Travel Fund</t>
  </si>
  <si>
    <t>Final Balance</t>
  </si>
  <si>
    <t>Misc</t>
  </si>
  <si>
    <t>Example - Budget</t>
  </si>
  <si>
    <t>Example - Annual Financial Goals</t>
  </si>
  <si>
    <t>Permanent Savings</t>
  </si>
  <si>
    <t>What to do at year end:</t>
  </si>
  <si>
    <t>Action Plans (details &amp; date)</t>
  </si>
  <si>
    <t>Example - Net Worth Summary to March 31, 2024</t>
  </si>
  <si>
    <t>2024 Net Worth (A - L)</t>
  </si>
  <si>
    <t>Taxes - 30% (est?)</t>
  </si>
  <si>
    <t>FHSA or TFSA</t>
  </si>
  <si>
    <t>Utilities - internet / TV</t>
  </si>
  <si>
    <t>Set up emergency fund and save $200/month</t>
  </si>
  <si>
    <t>Open high interest savings account</t>
  </si>
  <si>
    <t>Build to $2,400 by year end</t>
  </si>
  <si>
    <t>Set up auto withdrawal for $200/month to begin (date)</t>
  </si>
  <si>
    <t>Set up auto withdrawal of $400/month (date)</t>
  </si>
  <si>
    <t>Each month pay $ on (date)</t>
  </si>
  <si>
    <t>At end of each month transfer $</t>
  </si>
  <si>
    <t>What is an index fund/ETF?</t>
  </si>
  <si>
    <t>6.)</t>
  </si>
  <si>
    <t>Open up FHSA and save $400/month</t>
  </si>
  <si>
    <t>Pay off balance in full each month</t>
  </si>
  <si>
    <t>Set monthly reminder in calendar</t>
  </si>
  <si>
    <t>Build good habits with credit cards</t>
  </si>
  <si>
    <t>7.)</t>
  </si>
  <si>
    <t>Set a couple of longer term goals  - look out three years</t>
  </si>
  <si>
    <t>Utilize tax free accounts</t>
  </si>
  <si>
    <t>Details</t>
  </si>
  <si>
    <t>8.)</t>
  </si>
  <si>
    <t>Reduce liabilities by $</t>
  </si>
  <si>
    <t>Pay down debt</t>
  </si>
  <si>
    <t>Goal (what)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</si>
</sst>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9" fontId="5" fillId="0" borderId="0" xfId="2" applyFont="1"/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166" fontId="8" fillId="2" borderId="11" xfId="0" applyNumberFormat="1" applyFont="1" applyFill="1" applyBorder="1"/>
    <xf numFmtId="166" fontId="8" fillId="0" borderId="0" xfId="0" applyNumberFormat="1" applyFont="1"/>
    <xf numFmtId="166" fontId="8" fillId="3" borderId="11" xfId="0" applyNumberFormat="1" applyFont="1" applyFill="1" applyBorder="1"/>
    <xf numFmtId="166" fontId="8" fillId="4" borderId="11" xfId="0" applyNumberFormat="1" applyFont="1" applyFill="1" applyBorder="1"/>
    <xf numFmtId="166" fontId="8" fillId="4" borderId="11" xfId="2" applyNumberFormat="1" applyFont="1" applyFill="1" applyBorder="1"/>
    <xf numFmtId="15" fontId="8" fillId="0" borderId="11" xfId="0" quotePrefix="1" applyNumberFormat="1" applyFont="1" applyBorder="1" applyAlignment="1">
      <alignment horizontal="center"/>
    </xf>
    <xf numFmtId="9" fontId="8" fillId="2" borderId="11" xfId="4" applyFont="1" applyFill="1" applyBorder="1"/>
    <xf numFmtId="9" fontId="8" fillId="3" borderId="11" xfId="4" applyFont="1" applyFill="1" applyBorder="1"/>
    <xf numFmtId="9" fontId="8" fillId="4" borderId="11" xfId="4" applyFont="1" applyFill="1" applyBorder="1"/>
    <xf numFmtId="0" fontId="10" fillId="0" borderId="0" xfId="0" applyFont="1" applyAlignment="1">
      <alignment horizontal="left"/>
    </xf>
    <xf numFmtId="0" fontId="8" fillId="0" borderId="0" xfId="1" applyFont="1"/>
    <xf numFmtId="165" fontId="8" fillId="0" borderId="0" xfId="3" applyNumberFormat="1" applyFont="1"/>
    <xf numFmtId="0" fontId="8" fillId="0" borderId="2" xfId="1" applyFont="1" applyBorder="1"/>
    <xf numFmtId="0" fontId="8" fillId="0" borderId="14" xfId="1" applyFont="1" applyBorder="1"/>
    <xf numFmtId="165" fontId="8" fillId="0" borderId="14" xfId="3" applyNumberFormat="1" applyFont="1" applyBorder="1"/>
    <xf numFmtId="0" fontId="8" fillId="0" borderId="1" xfId="1" applyFont="1" applyBorder="1"/>
    <xf numFmtId="165" fontId="8" fillId="0" borderId="0" xfId="3" applyNumberFormat="1" applyFont="1" applyFill="1"/>
    <xf numFmtId="0" fontId="7" fillId="0" borderId="0" xfId="1" applyFont="1"/>
    <xf numFmtId="166" fontId="8" fillId="2" borderId="0" xfId="3" applyNumberFormat="1" applyFont="1" applyFill="1" applyBorder="1"/>
    <xf numFmtId="0" fontId="9" fillId="0" borderId="0" xfId="1" applyFont="1"/>
    <xf numFmtId="166" fontId="9" fillId="0" borderId="0" xfId="3" applyNumberFormat="1" applyFont="1" applyFill="1" applyBorder="1"/>
    <xf numFmtId="165" fontId="9" fillId="0" borderId="0" xfId="3" applyNumberFormat="1" applyFont="1" applyFill="1"/>
    <xf numFmtId="166" fontId="8" fillId="3" borderId="0" xfId="3" applyNumberFormat="1" applyFont="1" applyFill="1" applyBorder="1"/>
    <xf numFmtId="166" fontId="9" fillId="2" borderId="0" xfId="3" applyNumberFormat="1" applyFont="1" applyFill="1" applyBorder="1"/>
    <xf numFmtId="166" fontId="9" fillId="3" borderId="0" xfId="3" applyNumberFormat="1" applyFont="1" applyFill="1" applyBorder="1"/>
    <xf numFmtId="166" fontId="8" fillId="3" borderId="0" xfId="1" applyNumberFormat="1" applyFont="1" applyFill="1"/>
    <xf numFmtId="166" fontId="8" fillId="3" borderId="3" xfId="1" applyNumberFormat="1" applyFont="1" applyFill="1" applyBorder="1"/>
    <xf numFmtId="0" fontId="11" fillId="0" borderId="14" xfId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166" fontId="0" fillId="0" borderId="0" xfId="0" applyNumberFormat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3" fillId="0" borderId="11" xfId="0" applyFont="1" applyBorder="1"/>
    <xf numFmtId="0" fontId="8" fillId="0" borderId="5" xfId="1" applyFont="1" applyBorder="1"/>
    <xf numFmtId="0" fontId="8" fillId="0" borderId="6" xfId="1" applyFont="1" applyBorder="1"/>
    <xf numFmtId="165" fontId="8" fillId="0" borderId="6" xfId="3" applyNumberFormat="1" applyFont="1" applyFill="1" applyBorder="1"/>
    <xf numFmtId="165" fontId="8" fillId="0" borderId="7" xfId="3" applyNumberFormat="1" applyFont="1" applyFill="1" applyBorder="1"/>
    <xf numFmtId="0" fontId="8" fillId="0" borderId="9" xfId="1" applyFont="1" applyBorder="1"/>
    <xf numFmtId="166" fontId="8" fillId="0" borderId="0" xfId="3" applyNumberFormat="1" applyFont="1" applyFill="1" applyBorder="1"/>
    <xf numFmtId="165" fontId="8" fillId="0" borderId="10" xfId="3" applyNumberFormat="1" applyFont="1" applyFill="1" applyBorder="1"/>
    <xf numFmtId="0" fontId="9" fillId="0" borderId="9" xfId="1" applyFont="1" applyBorder="1"/>
    <xf numFmtId="165" fontId="9" fillId="0" borderId="10" xfId="3" applyNumberFormat="1" applyFont="1" applyFill="1" applyBorder="1"/>
    <xf numFmtId="166" fontId="8" fillId="0" borderId="0" xfId="1" applyNumberFormat="1" applyFont="1"/>
    <xf numFmtId="0" fontId="8" fillId="0" borderId="10" xfId="1" applyFont="1" applyBorder="1"/>
    <xf numFmtId="0" fontId="9" fillId="0" borderId="2" xfId="1" applyFont="1" applyBorder="1"/>
    <xf numFmtId="0" fontId="8" fillId="0" borderId="12" xfId="1" applyFont="1" applyBorder="1"/>
    <xf numFmtId="0" fontId="8" fillId="0" borderId="3" xfId="1" applyFont="1" applyBorder="1"/>
    <xf numFmtId="0" fontId="8" fillId="0" borderId="13" xfId="1" applyFont="1" applyBorder="1"/>
    <xf numFmtId="166" fontId="8" fillId="2" borderId="3" xfId="3" applyNumberFormat="1" applyFont="1" applyFill="1" applyBorder="1"/>
    <xf numFmtId="166" fontId="9" fillId="2" borderId="1" xfId="3" applyNumberFormat="1" applyFont="1" applyFill="1" applyBorder="1"/>
    <xf numFmtId="0" fontId="8" fillId="0" borderId="7" xfId="1" applyFont="1" applyBorder="1"/>
    <xf numFmtId="165" fontId="8" fillId="0" borderId="0" xfId="3" applyNumberFormat="1" applyFont="1" applyFill="1" applyBorder="1"/>
    <xf numFmtId="165" fontId="9" fillId="0" borderId="0" xfId="3" applyNumberFormat="1" applyFont="1" applyFill="1" applyBorder="1"/>
    <xf numFmtId="166" fontId="8" fillId="0" borderId="3" xfId="1" applyNumberFormat="1" applyFont="1" applyBorder="1"/>
    <xf numFmtId="166" fontId="7" fillId="0" borderId="0" xfId="3" applyNumberFormat="1" applyFont="1" applyFill="1" applyBorder="1"/>
    <xf numFmtId="166" fontId="8" fillId="3" borderId="3" xfId="3" applyNumberFormat="1" applyFont="1" applyFill="1" applyBorder="1"/>
    <xf numFmtId="166" fontId="9" fillId="3" borderId="0" xfId="1" applyNumberFormat="1" applyFont="1" applyFill="1"/>
    <xf numFmtId="166" fontId="9" fillId="3" borderId="1" xfId="3" applyNumberFormat="1" applyFont="1" applyFill="1" applyBorder="1"/>
    <xf numFmtId="166" fontId="8" fillId="0" borderId="6" xfId="1" applyNumberFormat="1" applyFont="1" applyBorder="1"/>
    <xf numFmtId="164" fontId="8" fillId="0" borderId="0" xfId="2" applyNumberFormat="1" applyFont="1" applyFill="1" applyBorder="1"/>
    <xf numFmtId="166" fontId="9" fillId="4" borderId="1" xfId="3" applyNumberFormat="1" applyFont="1" applyFill="1" applyBorder="1"/>
    <xf numFmtId="0" fontId="3" fillId="0" borderId="5" xfId="0" applyFont="1" applyBorder="1"/>
    <xf numFmtId="166" fontId="0" fillId="0" borderId="6" xfId="0" applyNumberFormat="1" applyBorder="1"/>
    <xf numFmtId="166" fontId="0" fillId="0" borderId="7" xfId="0" applyNumberFormat="1" applyBorder="1"/>
    <xf numFmtId="0" fontId="0" fillId="0" borderId="9" xfId="0" applyBorder="1"/>
    <xf numFmtId="166" fontId="0" fillId="0" borderId="10" xfId="0" applyNumberFormat="1" applyBorder="1"/>
    <xf numFmtId="0" fontId="0" fillId="0" borderId="12" xfId="0" applyBorder="1"/>
    <xf numFmtId="166" fontId="0" fillId="0" borderId="3" xfId="0" applyNumberFormat="1" applyBorder="1"/>
    <xf numFmtId="166" fontId="0" fillId="0" borderId="13" xfId="0" applyNumberFormat="1" applyBorder="1"/>
    <xf numFmtId="0" fontId="0" fillId="0" borderId="6" xfId="0" applyBorder="1"/>
    <xf numFmtId="0" fontId="0" fillId="0" borderId="7" xfId="0" applyBorder="1"/>
    <xf numFmtId="0" fontId="3" fillId="0" borderId="4" xfId="0" applyFont="1" applyBorder="1" applyAlignment="1">
      <alignment horizontal="center"/>
    </xf>
    <xf numFmtId="166" fontId="0" fillId="0" borderId="8" xfId="0" applyNumberFormat="1" applyBorder="1"/>
    <xf numFmtId="166" fontId="3" fillId="5" borderId="8" xfId="0" applyNumberFormat="1" applyFont="1" applyFill="1" applyBorder="1"/>
    <xf numFmtId="166" fontId="0" fillId="2" borderId="8" xfId="0" applyNumberFormat="1" applyFill="1" applyBorder="1"/>
    <xf numFmtId="166" fontId="3" fillId="5" borderId="15" xfId="0" applyNumberFormat="1" applyFont="1" applyFill="1" applyBorder="1"/>
    <xf numFmtId="0" fontId="0" fillId="0" borderId="5" xfId="0" applyBorder="1"/>
    <xf numFmtId="166" fontId="0" fillId="0" borderId="4" xfId="0" applyNumberFormat="1" applyBorder="1"/>
    <xf numFmtId="0" fontId="3" fillId="5" borderId="12" xfId="0" applyFont="1" applyFill="1" applyBorder="1"/>
    <xf numFmtId="0" fontId="3" fillId="5" borderId="5" xfId="0" applyFont="1" applyFill="1" applyBorder="1"/>
    <xf numFmtId="166" fontId="3" fillId="5" borderId="4" xfId="0" applyNumberFormat="1" applyFont="1" applyFill="1" applyBorder="1"/>
    <xf numFmtId="0" fontId="3" fillId="2" borderId="9" xfId="0" applyFont="1" applyFill="1" applyBorder="1"/>
    <xf numFmtId="0" fontId="0" fillId="2" borderId="9" xfId="0" applyFill="1" applyBorder="1"/>
    <xf numFmtId="0" fontId="3" fillId="5" borderId="9" xfId="0" applyFont="1" applyFill="1" applyBorder="1"/>
    <xf numFmtId="166" fontId="0" fillId="0" borderId="15" xfId="0" applyNumberFormat="1" applyBorder="1"/>
    <xf numFmtId="0" fontId="3" fillId="0" borderId="0" xfId="0" applyFont="1" applyAlignment="1">
      <alignment vertical="top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5">
    <cellStyle name="Currency 2" xfId="3" xr:uid="{F3CEB67D-E0CA-EC4D-90CB-3E57DD82F3E8}"/>
    <cellStyle name="Normal" xfId="0" builtinId="0"/>
    <cellStyle name="Normal 2" xfId="1" xr:uid="{219BC0C7-F0E0-D540-B0ED-7CD6BDB8691B}"/>
    <cellStyle name="Percent" xfId="4" builtinId="5"/>
    <cellStyle name="Percent 2" xfId="2" xr:uid="{57E71B64-A66C-BA4C-A36D-0BB9FE2ED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8689-24E1-7249-B526-05D7D966E535}">
  <dimension ref="B2:M15"/>
  <sheetViews>
    <sheetView zoomScale="125" zoomScaleNormal="125" workbookViewId="0">
      <selection activeCell="B17" sqref="B17"/>
    </sheetView>
  </sheetViews>
  <sheetFormatPr baseColWidth="10" defaultRowHeight="16" x14ac:dyDescent="0.2"/>
  <cols>
    <col min="2" max="2" width="11.1640625" customWidth="1"/>
    <col min="3" max="4" width="7.83203125" customWidth="1"/>
    <col min="5" max="5" width="5.83203125" customWidth="1"/>
    <col min="6" max="6" width="1.1640625" customWidth="1"/>
    <col min="7" max="8" width="7.83203125" customWidth="1"/>
    <col min="9" max="9" width="5.83203125" customWidth="1"/>
    <col min="10" max="10" width="1.1640625" customWidth="1"/>
    <col min="11" max="12" width="7.83203125" customWidth="1"/>
    <col min="13" max="13" width="5.83203125" customWidth="1"/>
  </cols>
  <sheetData>
    <row r="2" spans="2:13" ht="19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19" x14ac:dyDescent="0.25">
      <c r="B3" s="5"/>
      <c r="C3" s="31" t="s">
        <v>44</v>
      </c>
      <c r="D3" s="8"/>
      <c r="E3" s="8"/>
      <c r="F3" s="8"/>
      <c r="G3" s="5"/>
      <c r="H3" s="5"/>
      <c r="I3" s="5"/>
      <c r="J3" s="5"/>
      <c r="K3" s="5"/>
      <c r="L3" s="5"/>
      <c r="M3" s="6"/>
    </row>
    <row r="4" spans="2:13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x14ac:dyDescent="0.2">
      <c r="B5" s="9"/>
      <c r="C5" s="10" t="s">
        <v>32</v>
      </c>
      <c r="D5" s="116" t="s">
        <v>35</v>
      </c>
      <c r="E5" s="117"/>
      <c r="F5" s="11"/>
      <c r="G5" s="12" t="s">
        <v>32</v>
      </c>
      <c r="H5" s="118" t="s">
        <v>35</v>
      </c>
      <c r="I5" s="119"/>
      <c r="J5" s="11"/>
      <c r="K5" s="13" t="s">
        <v>34</v>
      </c>
      <c r="L5" s="120" t="s">
        <v>35</v>
      </c>
      <c r="M5" s="121"/>
    </row>
    <row r="6" spans="2:13" x14ac:dyDescent="0.2">
      <c r="B6" s="14"/>
      <c r="C6" s="15" t="s">
        <v>31</v>
      </c>
      <c r="D6" s="16" t="s">
        <v>45</v>
      </c>
      <c r="E6" s="16" t="s">
        <v>46</v>
      </c>
      <c r="F6" s="11"/>
      <c r="G6" s="17" t="s">
        <v>30</v>
      </c>
      <c r="H6" s="18" t="s">
        <v>45</v>
      </c>
      <c r="I6" s="18" t="s">
        <v>46</v>
      </c>
      <c r="J6" s="11"/>
      <c r="K6" s="19" t="s">
        <v>36</v>
      </c>
      <c r="L6" s="20" t="s">
        <v>45</v>
      </c>
      <c r="M6" s="20" t="s">
        <v>46</v>
      </c>
    </row>
    <row r="7" spans="2:13" x14ac:dyDescent="0.2">
      <c r="B7" s="21" t="s">
        <v>40</v>
      </c>
      <c r="C7" s="22">
        <v>10000</v>
      </c>
      <c r="D7" s="22"/>
      <c r="E7" s="22"/>
      <c r="F7" s="23"/>
      <c r="G7" s="24">
        <v>3000</v>
      </c>
      <c r="H7" s="24"/>
      <c r="I7" s="24"/>
      <c r="J7" s="23"/>
      <c r="K7" s="25">
        <f>+C7-G7</f>
        <v>7000</v>
      </c>
      <c r="L7" s="25"/>
      <c r="M7" s="26"/>
    </row>
    <row r="8" spans="2:13" x14ac:dyDescent="0.2">
      <c r="B8" s="27" t="s">
        <v>41</v>
      </c>
      <c r="C8" s="22">
        <f>+'NW - 2023'!D38</f>
        <v>16000</v>
      </c>
      <c r="D8" s="22">
        <f>+C8-C7</f>
        <v>6000</v>
      </c>
      <c r="E8" s="28">
        <f>+D8/C7</f>
        <v>0.6</v>
      </c>
      <c r="F8" s="23"/>
      <c r="G8" s="24">
        <f>+'NW - 2023'!I31</f>
        <v>4250</v>
      </c>
      <c r="H8" s="24">
        <f>+G8-G7</f>
        <v>1250</v>
      </c>
      <c r="I8" s="29">
        <f>+H8/G7</f>
        <v>0.41666666666666669</v>
      </c>
      <c r="J8" s="23"/>
      <c r="K8" s="25">
        <f>+C8-G8</f>
        <v>11750</v>
      </c>
      <c r="L8" s="25">
        <f>+K8-K7</f>
        <v>4750</v>
      </c>
      <c r="M8" s="30">
        <f>+L8/K7</f>
        <v>0.6785714285714286</v>
      </c>
    </row>
    <row r="9" spans="2:13" x14ac:dyDescent="0.2">
      <c r="B9" s="27" t="s">
        <v>42</v>
      </c>
      <c r="C9" s="22">
        <v>16000</v>
      </c>
      <c r="D9" s="22">
        <f t="shared" ref="D9:D10" si="0">+C9-C8</f>
        <v>0</v>
      </c>
      <c r="E9" s="28">
        <f t="shared" ref="E9:E10" si="1">+D9/C8</f>
        <v>0</v>
      </c>
      <c r="F9" s="23"/>
      <c r="G9" s="24">
        <v>4250</v>
      </c>
      <c r="H9" s="24">
        <f t="shared" ref="H9:H10" si="2">+G9-G8</f>
        <v>0</v>
      </c>
      <c r="I9" s="29">
        <f t="shared" ref="I9:I10" si="3">+H9/G8</f>
        <v>0</v>
      </c>
      <c r="J9" s="23"/>
      <c r="K9" s="25">
        <v>11750</v>
      </c>
      <c r="L9" s="25">
        <f t="shared" ref="L9:L10" si="4">+K9-K8</f>
        <v>0</v>
      </c>
      <c r="M9" s="30">
        <f t="shared" ref="M9:M10" si="5">+L9/K8</f>
        <v>0</v>
      </c>
    </row>
    <row r="10" spans="2:13" x14ac:dyDescent="0.2">
      <c r="B10" s="27" t="s">
        <v>43</v>
      </c>
      <c r="C10" s="22">
        <v>16000</v>
      </c>
      <c r="D10" s="22">
        <f t="shared" si="0"/>
        <v>0</v>
      </c>
      <c r="E10" s="28">
        <f t="shared" si="1"/>
        <v>0</v>
      </c>
      <c r="F10" s="23"/>
      <c r="G10" s="24">
        <v>4250</v>
      </c>
      <c r="H10" s="24">
        <f t="shared" si="2"/>
        <v>0</v>
      </c>
      <c r="I10" s="29">
        <f t="shared" si="3"/>
        <v>0</v>
      </c>
      <c r="J10" s="23"/>
      <c r="K10" s="25">
        <v>11750</v>
      </c>
      <c r="L10" s="25">
        <f t="shared" si="4"/>
        <v>0</v>
      </c>
      <c r="M10" s="30">
        <f t="shared" si="5"/>
        <v>0</v>
      </c>
    </row>
    <row r="11" spans="2:13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3" x14ac:dyDescent="0.2">
      <c r="B13" s="7" t="s">
        <v>47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3" x14ac:dyDescent="0.2">
      <c r="B14" s="5" t="s">
        <v>48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3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</sheetData>
  <mergeCells count="3">
    <mergeCell ref="D5:E5"/>
    <mergeCell ref="H5:I5"/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1340-2CF2-B44A-9C30-27AE22E9BFD5}">
  <dimension ref="A2:K46"/>
  <sheetViews>
    <sheetView tabSelected="1" zoomScale="125" zoomScaleNormal="125" workbookViewId="0">
      <selection activeCell="M7" sqref="M7"/>
    </sheetView>
  </sheetViews>
  <sheetFormatPr baseColWidth="10" defaultColWidth="8.83203125" defaultRowHeight="13" x14ac:dyDescent="0.15"/>
  <cols>
    <col min="1" max="1" width="8.83203125" style="1"/>
    <col min="2" max="2" width="1.5" style="1" customWidth="1"/>
    <col min="3" max="3" width="21.5" style="1" customWidth="1"/>
    <col min="4" max="4" width="8.83203125" style="1" customWidth="1"/>
    <col min="5" max="5" width="1.33203125" style="1" customWidth="1"/>
    <col min="6" max="6" width="0.83203125" style="1" customWidth="1"/>
    <col min="7" max="7" width="1.33203125" style="1" customWidth="1"/>
    <col min="8" max="8" width="21.33203125" style="1" customWidth="1"/>
    <col min="9" max="9" width="8.83203125" style="1" customWidth="1"/>
    <col min="10" max="10" width="1.5" style="1" customWidth="1"/>
    <col min="11" max="11" width="1.1640625" style="1" customWidth="1"/>
    <col min="12" max="16384" width="8.83203125" style="1"/>
  </cols>
  <sheetData>
    <row r="2" spans="1:11" ht="14" x14ac:dyDescent="0.2">
      <c r="A2" s="32"/>
      <c r="B2" s="32"/>
      <c r="C2" s="32"/>
      <c r="D2" s="33"/>
      <c r="E2" s="33"/>
      <c r="F2" s="33"/>
      <c r="G2" s="32"/>
      <c r="H2" s="32"/>
      <c r="I2" s="32"/>
      <c r="J2" s="32"/>
      <c r="K2" s="32"/>
    </row>
    <row r="3" spans="1:11" ht="19" x14ac:dyDescent="0.25">
      <c r="A3" s="32"/>
      <c r="B3" s="34"/>
      <c r="C3" s="35"/>
      <c r="D3" s="36"/>
      <c r="E3" s="36"/>
      <c r="F3" s="49" t="s">
        <v>94</v>
      </c>
      <c r="G3" s="35"/>
      <c r="H3" s="35"/>
      <c r="I3" s="35"/>
      <c r="J3" s="37"/>
      <c r="K3" s="32"/>
    </row>
    <row r="4" spans="1:11" ht="14" x14ac:dyDescent="0.2">
      <c r="A4" s="32"/>
      <c r="B4" s="32"/>
      <c r="C4" s="32"/>
      <c r="D4" s="33"/>
      <c r="E4" s="33"/>
      <c r="F4" s="33"/>
      <c r="G4" s="32"/>
      <c r="H4" s="32"/>
      <c r="I4" s="32"/>
      <c r="J4" s="32"/>
      <c r="K4" s="32"/>
    </row>
    <row r="5" spans="1:11" ht="14" x14ac:dyDescent="0.2">
      <c r="A5" s="32"/>
      <c r="B5" s="63"/>
      <c r="C5" s="64"/>
      <c r="D5" s="65"/>
      <c r="E5" s="66"/>
      <c r="F5" s="38"/>
      <c r="G5" s="63"/>
      <c r="H5" s="64"/>
      <c r="I5" s="64"/>
      <c r="J5" s="80"/>
      <c r="K5" s="32"/>
    </row>
    <row r="6" spans="1:11" ht="14" x14ac:dyDescent="0.2">
      <c r="A6" s="32"/>
      <c r="B6" s="67"/>
      <c r="C6" s="39" t="s">
        <v>37</v>
      </c>
      <c r="D6" s="68"/>
      <c r="E6" s="69"/>
      <c r="F6" s="38"/>
      <c r="G6" s="67"/>
      <c r="H6" s="39" t="s">
        <v>38</v>
      </c>
      <c r="I6" s="81"/>
      <c r="J6" s="73"/>
      <c r="K6" s="32"/>
    </row>
    <row r="7" spans="1:11" ht="14" x14ac:dyDescent="0.2">
      <c r="A7" s="32"/>
      <c r="B7" s="67"/>
      <c r="C7" s="32"/>
      <c r="D7" s="68"/>
      <c r="E7" s="69"/>
      <c r="F7" s="38"/>
      <c r="G7" s="67"/>
      <c r="H7" s="32"/>
      <c r="I7" s="81"/>
      <c r="J7" s="73"/>
      <c r="K7" s="32"/>
    </row>
    <row r="8" spans="1:11" ht="14" x14ac:dyDescent="0.2">
      <c r="A8" s="32"/>
      <c r="B8" s="67"/>
      <c r="C8" s="41" t="s">
        <v>29</v>
      </c>
      <c r="D8" s="68"/>
      <c r="E8" s="69"/>
      <c r="F8" s="38"/>
      <c r="G8" s="67"/>
      <c r="H8" s="41" t="s">
        <v>28</v>
      </c>
      <c r="I8" s="82"/>
      <c r="J8" s="73"/>
      <c r="K8" s="32"/>
    </row>
    <row r="9" spans="1:11" ht="14" x14ac:dyDescent="0.2">
      <c r="A9" s="32"/>
      <c r="B9" s="67"/>
      <c r="C9" s="32" t="s">
        <v>27</v>
      </c>
      <c r="D9" s="40">
        <v>3000</v>
      </c>
      <c r="E9" s="69"/>
      <c r="F9" s="38"/>
      <c r="G9" s="67"/>
      <c r="H9" s="32" t="s">
        <v>26</v>
      </c>
      <c r="I9" s="44">
        <v>1000</v>
      </c>
      <c r="J9" s="73"/>
      <c r="K9" s="32"/>
    </row>
    <row r="10" spans="1:11" ht="14" x14ac:dyDescent="0.2">
      <c r="A10" s="32"/>
      <c r="B10" s="67"/>
      <c r="C10" s="32" t="s">
        <v>25</v>
      </c>
      <c r="D10" s="40">
        <v>2000</v>
      </c>
      <c r="E10" s="69"/>
      <c r="F10" s="38"/>
      <c r="G10" s="67"/>
      <c r="H10" s="32" t="s">
        <v>24</v>
      </c>
      <c r="I10" s="44">
        <v>250</v>
      </c>
      <c r="J10" s="73"/>
      <c r="K10" s="32"/>
    </row>
    <row r="11" spans="1:11" ht="14" x14ac:dyDescent="0.2">
      <c r="A11" s="32"/>
      <c r="B11" s="67"/>
      <c r="C11" s="32" t="s">
        <v>39</v>
      </c>
      <c r="D11" s="40">
        <v>1000</v>
      </c>
      <c r="E11" s="69"/>
      <c r="F11" s="38"/>
      <c r="G11" s="67"/>
      <c r="H11" s="32" t="s">
        <v>23</v>
      </c>
      <c r="I11" s="44">
        <v>0</v>
      </c>
      <c r="J11" s="73"/>
      <c r="K11" s="32"/>
    </row>
    <row r="12" spans="1:11" ht="14" x14ac:dyDescent="0.2">
      <c r="A12" s="32"/>
      <c r="B12" s="70"/>
      <c r="C12" s="32" t="s">
        <v>22</v>
      </c>
      <c r="D12" s="78">
        <v>1000</v>
      </c>
      <c r="E12" s="69"/>
      <c r="F12" s="38"/>
      <c r="G12" s="70"/>
      <c r="H12" s="32" t="s">
        <v>3</v>
      </c>
      <c r="I12" s="48">
        <v>0</v>
      </c>
      <c r="J12" s="73"/>
      <c r="K12" s="32"/>
    </row>
    <row r="13" spans="1:11" ht="14" x14ac:dyDescent="0.2">
      <c r="A13" s="32"/>
      <c r="B13" s="67"/>
      <c r="C13" s="41" t="s">
        <v>2</v>
      </c>
      <c r="D13" s="45">
        <f>SUM(D9:D12)</f>
        <v>7000</v>
      </c>
      <c r="E13" s="71"/>
      <c r="F13" s="43"/>
      <c r="G13" s="67"/>
      <c r="H13" s="41" t="s">
        <v>2</v>
      </c>
      <c r="I13" s="46">
        <f>SUM(I9:I12)</f>
        <v>1250</v>
      </c>
      <c r="J13" s="73"/>
      <c r="K13" s="32"/>
    </row>
    <row r="14" spans="1:11" ht="14" x14ac:dyDescent="0.2">
      <c r="A14" s="32"/>
      <c r="B14" s="67"/>
      <c r="C14" s="32"/>
      <c r="D14" s="72"/>
      <c r="E14" s="73"/>
      <c r="F14" s="32"/>
      <c r="G14" s="67"/>
      <c r="H14" s="32"/>
      <c r="I14" s="68"/>
      <c r="J14" s="73"/>
      <c r="K14" s="32"/>
    </row>
    <row r="15" spans="1:11" ht="14" x14ac:dyDescent="0.2">
      <c r="A15" s="32"/>
      <c r="B15" s="67"/>
      <c r="C15" s="41" t="s">
        <v>21</v>
      </c>
      <c r="D15" s="68"/>
      <c r="E15" s="69"/>
      <c r="F15" s="38"/>
      <c r="G15" s="67"/>
      <c r="H15" s="41" t="s">
        <v>21</v>
      </c>
      <c r="I15" s="84"/>
      <c r="J15" s="73"/>
      <c r="K15" s="32"/>
    </row>
    <row r="16" spans="1:11" ht="14" x14ac:dyDescent="0.2">
      <c r="A16" s="32"/>
      <c r="B16" s="67"/>
      <c r="C16" s="32" t="s">
        <v>20</v>
      </c>
      <c r="D16" s="40">
        <v>7000</v>
      </c>
      <c r="E16" s="69"/>
      <c r="F16" s="38"/>
      <c r="G16" s="67"/>
      <c r="H16" s="32" t="s">
        <v>19</v>
      </c>
      <c r="I16" s="44">
        <v>3000</v>
      </c>
      <c r="J16" s="73"/>
      <c r="K16" s="32"/>
    </row>
    <row r="17" spans="1:11" ht="14" x14ac:dyDescent="0.2">
      <c r="A17" s="32"/>
      <c r="B17" s="67"/>
      <c r="C17" s="32" t="s">
        <v>3</v>
      </c>
      <c r="D17" s="78">
        <v>0</v>
      </c>
      <c r="E17" s="69"/>
      <c r="F17" s="38"/>
      <c r="G17" s="67"/>
      <c r="H17" s="32" t="s">
        <v>3</v>
      </c>
      <c r="I17" s="85">
        <v>0</v>
      </c>
      <c r="J17" s="73"/>
      <c r="K17" s="32"/>
    </row>
    <row r="18" spans="1:11" ht="14" x14ac:dyDescent="0.2">
      <c r="A18" s="32"/>
      <c r="B18" s="67"/>
      <c r="C18" s="41" t="s">
        <v>2</v>
      </c>
      <c r="D18" s="45">
        <f>SUM(D16:D17)</f>
        <v>7000</v>
      </c>
      <c r="E18" s="71"/>
      <c r="F18" s="43"/>
      <c r="G18" s="67"/>
      <c r="H18" s="41" t="s">
        <v>2</v>
      </c>
      <c r="I18" s="86">
        <f>SUM(I16:I17)</f>
        <v>3000</v>
      </c>
      <c r="J18" s="73"/>
      <c r="K18" s="32"/>
    </row>
    <row r="19" spans="1:11" ht="14" x14ac:dyDescent="0.2">
      <c r="A19" s="32"/>
      <c r="B19" s="67"/>
      <c r="C19" s="41"/>
      <c r="D19" s="42"/>
      <c r="E19" s="71"/>
      <c r="F19" s="43"/>
      <c r="G19" s="67"/>
      <c r="H19" s="39"/>
      <c r="I19" s="42"/>
      <c r="J19" s="73"/>
      <c r="K19" s="32"/>
    </row>
    <row r="20" spans="1:11" ht="14" x14ac:dyDescent="0.2">
      <c r="A20" s="32"/>
      <c r="B20" s="67"/>
      <c r="C20" s="41" t="s">
        <v>18</v>
      </c>
      <c r="D20" s="68"/>
      <c r="E20" s="69"/>
      <c r="F20" s="38"/>
      <c r="G20" s="67"/>
      <c r="H20" s="41" t="s">
        <v>18</v>
      </c>
      <c r="I20" s="84"/>
      <c r="J20" s="73"/>
      <c r="K20" s="32"/>
    </row>
    <row r="21" spans="1:11" ht="14" x14ac:dyDescent="0.2">
      <c r="A21" s="32"/>
      <c r="B21" s="67"/>
      <c r="C21" s="32" t="s">
        <v>17</v>
      </c>
      <c r="D21" s="40">
        <v>0</v>
      </c>
      <c r="E21" s="69"/>
      <c r="F21" s="38"/>
      <c r="G21" s="67"/>
      <c r="H21" s="32" t="s">
        <v>16</v>
      </c>
      <c r="I21" s="44">
        <v>0</v>
      </c>
      <c r="J21" s="73"/>
      <c r="K21" s="32"/>
    </row>
    <row r="22" spans="1:11" ht="14" x14ac:dyDescent="0.2">
      <c r="A22" s="32"/>
      <c r="B22" s="67"/>
      <c r="C22" s="32" t="s">
        <v>3</v>
      </c>
      <c r="D22" s="78">
        <v>0</v>
      </c>
      <c r="E22" s="69"/>
      <c r="F22" s="38"/>
      <c r="G22" s="67"/>
      <c r="H22" s="32" t="s">
        <v>3</v>
      </c>
      <c r="I22" s="85">
        <v>0</v>
      </c>
      <c r="J22" s="73"/>
      <c r="K22" s="32"/>
    </row>
    <row r="23" spans="1:11" ht="14" x14ac:dyDescent="0.2">
      <c r="A23" s="32"/>
      <c r="B23" s="67"/>
      <c r="C23" s="41" t="s">
        <v>2</v>
      </c>
      <c r="D23" s="45">
        <f>SUM(D21:D22)</f>
        <v>0</v>
      </c>
      <c r="E23" s="71"/>
      <c r="F23" s="43"/>
      <c r="G23" s="67"/>
      <c r="H23" s="41" t="s">
        <v>2</v>
      </c>
      <c r="I23" s="86">
        <f>SUM(I21:I22)</f>
        <v>0</v>
      </c>
      <c r="J23" s="73"/>
      <c r="K23" s="32"/>
    </row>
    <row r="24" spans="1:11" ht="14" x14ac:dyDescent="0.2">
      <c r="A24" s="32"/>
      <c r="B24" s="67"/>
      <c r="C24" s="41"/>
      <c r="D24" s="42"/>
      <c r="E24" s="71"/>
      <c r="F24" s="43"/>
      <c r="G24" s="67"/>
      <c r="H24" s="39"/>
      <c r="I24" s="42"/>
      <c r="J24" s="73"/>
      <c r="K24" s="32"/>
    </row>
    <row r="25" spans="1:11" ht="14" x14ac:dyDescent="0.2">
      <c r="A25" s="32"/>
      <c r="B25" s="67"/>
      <c r="C25" s="41" t="s">
        <v>15</v>
      </c>
      <c r="D25" s="68"/>
      <c r="E25" s="69"/>
      <c r="F25" s="38"/>
      <c r="G25" s="67"/>
      <c r="H25" s="41" t="s">
        <v>9</v>
      </c>
      <c r="I25" s="72"/>
      <c r="J25" s="73"/>
      <c r="K25" s="32"/>
    </row>
    <row r="26" spans="1:11" ht="14" x14ac:dyDescent="0.2">
      <c r="A26" s="32"/>
      <c r="B26" s="67"/>
      <c r="C26" s="32" t="s">
        <v>14</v>
      </c>
      <c r="D26" s="40">
        <v>2000</v>
      </c>
      <c r="E26" s="69"/>
      <c r="F26" s="38"/>
      <c r="G26" s="67"/>
      <c r="H26" s="32" t="s">
        <v>13</v>
      </c>
      <c r="I26" s="47">
        <v>5000</v>
      </c>
      <c r="J26" s="73"/>
      <c r="K26" s="32"/>
    </row>
    <row r="27" spans="1:11" ht="14" x14ac:dyDescent="0.2">
      <c r="A27" s="32"/>
      <c r="B27" s="67"/>
      <c r="C27" s="32" t="s">
        <v>12</v>
      </c>
      <c r="D27" s="40">
        <v>0</v>
      </c>
      <c r="E27" s="69"/>
      <c r="F27" s="38"/>
      <c r="G27" s="67"/>
      <c r="H27" s="32" t="s">
        <v>11</v>
      </c>
      <c r="I27" s="47">
        <v>2000</v>
      </c>
      <c r="J27" s="73"/>
      <c r="K27" s="32"/>
    </row>
    <row r="28" spans="1:11" ht="14" x14ac:dyDescent="0.2">
      <c r="A28" s="32"/>
      <c r="B28" s="67"/>
      <c r="C28" s="32" t="s">
        <v>10</v>
      </c>
      <c r="D28" s="40">
        <v>0</v>
      </c>
      <c r="E28" s="69"/>
      <c r="F28" s="38"/>
      <c r="G28" s="67"/>
      <c r="H28" s="32" t="s">
        <v>9</v>
      </c>
      <c r="I28" s="48">
        <v>0</v>
      </c>
      <c r="J28" s="73"/>
      <c r="K28" s="32"/>
    </row>
    <row r="29" spans="1:11" ht="14" x14ac:dyDescent="0.2">
      <c r="A29" s="32"/>
      <c r="B29" s="67"/>
      <c r="C29" s="32" t="s">
        <v>3</v>
      </c>
      <c r="D29" s="40">
        <v>0</v>
      </c>
      <c r="E29" s="71"/>
      <c r="F29" s="43"/>
      <c r="G29" s="67"/>
      <c r="H29" s="41" t="s">
        <v>2</v>
      </c>
      <c r="I29" s="86">
        <f>SUM(I26:I28)</f>
        <v>7000</v>
      </c>
      <c r="J29" s="73"/>
      <c r="K29" s="32"/>
    </row>
    <row r="30" spans="1:11" ht="14" x14ac:dyDescent="0.2">
      <c r="A30" s="32"/>
      <c r="B30" s="67"/>
      <c r="C30" s="32" t="s">
        <v>8</v>
      </c>
      <c r="D30" s="78">
        <v>0</v>
      </c>
      <c r="E30" s="71"/>
      <c r="F30" s="43"/>
      <c r="G30" s="67"/>
      <c r="H30" s="32"/>
      <c r="I30" s="72"/>
      <c r="J30" s="73"/>
      <c r="K30" s="32"/>
    </row>
    <row r="31" spans="1:11" ht="14" x14ac:dyDescent="0.2">
      <c r="A31" s="32"/>
      <c r="B31" s="67"/>
      <c r="C31" s="41" t="s">
        <v>2</v>
      </c>
      <c r="D31" s="45">
        <f>SUM(D26:D30)</f>
        <v>2000</v>
      </c>
      <c r="E31" s="69"/>
      <c r="F31" s="38"/>
      <c r="G31" s="67"/>
      <c r="H31" s="74" t="s">
        <v>7</v>
      </c>
      <c r="I31" s="87">
        <f>+I13+I18+I23</f>
        <v>4250</v>
      </c>
      <c r="J31" s="73"/>
      <c r="K31" s="32"/>
    </row>
    <row r="32" spans="1:11" ht="14" x14ac:dyDescent="0.2">
      <c r="A32" s="32"/>
      <c r="B32" s="67"/>
      <c r="C32" s="41"/>
      <c r="D32" s="42"/>
      <c r="E32" s="69"/>
      <c r="F32" s="38"/>
      <c r="G32" s="75"/>
      <c r="H32" s="76"/>
      <c r="I32" s="83"/>
      <c r="J32" s="77"/>
      <c r="K32" s="32"/>
    </row>
    <row r="33" spans="1:11" ht="14" x14ac:dyDescent="0.2">
      <c r="A33" s="32"/>
      <c r="B33" s="67"/>
      <c r="C33" s="41" t="s">
        <v>6</v>
      </c>
      <c r="D33" s="68"/>
      <c r="E33" s="69"/>
      <c r="F33" s="38"/>
      <c r="G33" s="63"/>
      <c r="H33" s="64"/>
      <c r="I33" s="88"/>
      <c r="J33" s="80"/>
      <c r="K33" s="32"/>
    </row>
    <row r="34" spans="1:11" ht="14" x14ac:dyDescent="0.2">
      <c r="A34" s="32"/>
      <c r="B34" s="67"/>
      <c r="C34" s="32" t="s">
        <v>5</v>
      </c>
      <c r="D34" s="40">
        <v>0</v>
      </c>
      <c r="E34" s="69"/>
      <c r="F34" s="38"/>
      <c r="G34" s="67"/>
      <c r="H34" s="74" t="s">
        <v>95</v>
      </c>
      <c r="I34" s="90">
        <f>SUM(D38-I31)</f>
        <v>11750</v>
      </c>
      <c r="J34" s="73"/>
      <c r="K34" s="32"/>
    </row>
    <row r="35" spans="1:11" ht="14" x14ac:dyDescent="0.2">
      <c r="A35" s="32"/>
      <c r="B35" s="67"/>
      <c r="C35" s="32" t="s">
        <v>3</v>
      </c>
      <c r="D35" s="78">
        <v>0</v>
      </c>
      <c r="E35" s="69"/>
      <c r="F35" s="38"/>
      <c r="G35" s="67"/>
      <c r="H35" s="32"/>
      <c r="I35" s="72"/>
      <c r="J35" s="73"/>
      <c r="K35" s="32"/>
    </row>
    <row r="36" spans="1:11" ht="14" x14ac:dyDescent="0.2">
      <c r="A36" s="32"/>
      <c r="B36" s="67"/>
      <c r="C36" s="41" t="s">
        <v>2</v>
      </c>
      <c r="D36" s="45">
        <f>SUM(D34:D35)</f>
        <v>0</v>
      </c>
      <c r="E36" s="71"/>
      <c r="F36" s="43"/>
      <c r="G36" s="67"/>
      <c r="H36" s="32" t="s">
        <v>4</v>
      </c>
      <c r="I36" s="68">
        <v>10500</v>
      </c>
      <c r="J36" s="73"/>
      <c r="K36" s="32"/>
    </row>
    <row r="37" spans="1:11" ht="14" x14ac:dyDescent="0.2">
      <c r="A37" s="32"/>
      <c r="B37" s="67"/>
      <c r="C37" s="41"/>
      <c r="D37" s="42"/>
      <c r="E37" s="71"/>
      <c r="F37" s="43"/>
      <c r="G37" s="67"/>
      <c r="H37" s="32" t="s">
        <v>1</v>
      </c>
      <c r="I37" s="72">
        <f>+I34-I36</f>
        <v>1250</v>
      </c>
      <c r="J37" s="73"/>
      <c r="K37" s="32"/>
    </row>
    <row r="38" spans="1:11" ht="14" x14ac:dyDescent="0.2">
      <c r="A38" s="32"/>
      <c r="B38" s="67"/>
      <c r="C38" s="74" t="s">
        <v>0</v>
      </c>
      <c r="D38" s="79">
        <f>SUM(D13+D18+D23+D31+D36)</f>
        <v>16000</v>
      </c>
      <c r="E38" s="71"/>
      <c r="F38" s="43"/>
      <c r="G38" s="67"/>
      <c r="H38" s="32"/>
      <c r="I38" s="89">
        <f>+I37/I36</f>
        <v>0.11904761904761904</v>
      </c>
      <c r="J38" s="73"/>
      <c r="K38" s="32"/>
    </row>
    <row r="39" spans="1:11" ht="14" x14ac:dyDescent="0.2">
      <c r="A39" s="32"/>
      <c r="B39" s="75"/>
      <c r="C39" s="76"/>
      <c r="D39" s="76"/>
      <c r="E39" s="77"/>
      <c r="F39" s="32"/>
      <c r="G39" s="75"/>
      <c r="H39" s="76"/>
      <c r="I39" s="76"/>
      <c r="J39" s="77"/>
      <c r="K39" s="32"/>
    </row>
    <row r="40" spans="1:11" ht="14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ht="14" x14ac:dyDescent="0.2">
      <c r="A41" s="32"/>
      <c r="B41" s="41"/>
      <c r="C41" s="32"/>
      <c r="D41" s="32"/>
      <c r="E41" s="32"/>
      <c r="F41" s="32"/>
      <c r="G41" s="41"/>
      <c r="H41" s="41"/>
      <c r="I41" s="41"/>
      <c r="J41" s="32"/>
      <c r="K41" s="32"/>
    </row>
    <row r="42" spans="1:11" ht="14" x14ac:dyDescent="0.2">
      <c r="A42" s="32"/>
      <c r="C42" s="39" t="s">
        <v>92</v>
      </c>
      <c r="D42" s="32"/>
      <c r="E42" s="32"/>
      <c r="F42" s="32"/>
      <c r="G42" s="32"/>
      <c r="H42" s="32"/>
      <c r="I42" s="32"/>
      <c r="J42" s="32"/>
      <c r="K42" s="32"/>
    </row>
    <row r="43" spans="1:11" ht="14" x14ac:dyDescent="0.2">
      <c r="A43" s="32"/>
      <c r="B43" s="32"/>
      <c r="C43" s="32" t="s">
        <v>50</v>
      </c>
      <c r="D43" s="32"/>
      <c r="E43" s="32"/>
      <c r="F43" s="32"/>
      <c r="G43" s="32"/>
      <c r="H43" s="32"/>
      <c r="I43" s="32"/>
      <c r="J43" s="32"/>
      <c r="K43" s="32"/>
    </row>
    <row r="44" spans="1:11" ht="14" x14ac:dyDescent="0.2">
      <c r="A44" s="32"/>
      <c r="B44" s="32"/>
      <c r="C44" s="32" t="s">
        <v>49</v>
      </c>
      <c r="D44" s="32"/>
      <c r="E44" s="32"/>
      <c r="F44" s="32"/>
      <c r="G44" s="32"/>
      <c r="H44" s="32"/>
      <c r="I44" s="32"/>
      <c r="J44" s="32"/>
      <c r="K44" s="32"/>
    </row>
    <row r="45" spans="1:11" ht="14" x14ac:dyDescent="0.2">
      <c r="A45" s="32"/>
      <c r="B45" s="32"/>
      <c r="C45" s="32" t="s">
        <v>51</v>
      </c>
      <c r="D45" s="32"/>
      <c r="E45" s="32"/>
      <c r="F45" s="32"/>
      <c r="G45" s="32"/>
      <c r="H45" s="32"/>
      <c r="I45" s="32"/>
      <c r="J45" s="32"/>
      <c r="K45" s="32"/>
    </row>
    <row r="46" spans="1:11" ht="14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printOptions gridLines="1" gridLinesSet="0"/>
  <pageMargins left="0.75" right="0.75" top="1" bottom="1" header="0.5" footer="0.5"/>
  <pageSetup scale="110" orientation="portrait" verticalDpi="300" copies="3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FEDC-880E-EB47-9137-6AA8DF03B193}">
  <dimension ref="C5:E40"/>
  <sheetViews>
    <sheetView workbookViewId="0">
      <selection activeCell="B5" sqref="B5:F32"/>
    </sheetView>
  </sheetViews>
  <sheetFormatPr baseColWidth="10" defaultRowHeight="16" x14ac:dyDescent="0.2"/>
  <cols>
    <col min="2" max="2" width="5.1640625" customWidth="1"/>
    <col min="3" max="3" width="24.33203125" customWidth="1"/>
    <col min="6" max="6" width="6.1640625" customWidth="1"/>
  </cols>
  <sheetData>
    <row r="5" spans="3:5" ht="19" x14ac:dyDescent="0.25">
      <c r="C5" s="50" t="s">
        <v>89</v>
      </c>
    </row>
    <row r="6" spans="3:5" x14ac:dyDescent="0.2">
      <c r="C6" s="3"/>
      <c r="D6" s="101" t="s">
        <v>52</v>
      </c>
      <c r="E6" s="101" t="s">
        <v>33</v>
      </c>
    </row>
    <row r="7" spans="3:5" x14ac:dyDescent="0.2">
      <c r="C7" s="106" t="s">
        <v>53</v>
      </c>
      <c r="D7" s="107">
        <v>4500</v>
      </c>
      <c r="E7" s="107">
        <f>+D7*12</f>
        <v>54000</v>
      </c>
    </row>
    <row r="8" spans="3:5" x14ac:dyDescent="0.2">
      <c r="C8" s="94" t="s">
        <v>96</v>
      </c>
      <c r="D8" s="102">
        <f>+D7*0.3</f>
        <v>1350</v>
      </c>
      <c r="E8" s="102">
        <f t="shared" ref="E8:E32" si="0">+D8*12</f>
        <v>16200</v>
      </c>
    </row>
    <row r="9" spans="3:5" s="3" customFormat="1" x14ac:dyDescent="0.2">
      <c r="C9" s="108" t="s">
        <v>54</v>
      </c>
      <c r="D9" s="105">
        <f>+D7-D8</f>
        <v>3150</v>
      </c>
      <c r="E9" s="105">
        <f t="shared" si="0"/>
        <v>37800</v>
      </c>
    </row>
    <row r="10" spans="3:5" x14ac:dyDescent="0.2">
      <c r="C10" s="106"/>
      <c r="D10" s="107"/>
      <c r="E10" s="107"/>
    </row>
    <row r="11" spans="3:5" x14ac:dyDescent="0.2">
      <c r="C11" s="111" t="s">
        <v>82</v>
      </c>
      <c r="D11" s="102"/>
      <c r="E11" s="102"/>
    </row>
    <row r="12" spans="3:5" x14ac:dyDescent="0.2">
      <c r="C12" s="112" t="s">
        <v>91</v>
      </c>
      <c r="D12" s="104">
        <v>600</v>
      </c>
      <c r="E12" s="104">
        <f t="shared" si="0"/>
        <v>7200</v>
      </c>
    </row>
    <row r="13" spans="3:5" x14ac:dyDescent="0.2">
      <c r="C13" s="94"/>
      <c r="D13" s="102"/>
      <c r="E13" s="102"/>
    </row>
    <row r="14" spans="3:5" s="3" customFormat="1" x14ac:dyDescent="0.2">
      <c r="C14" s="113" t="s">
        <v>83</v>
      </c>
      <c r="D14" s="103">
        <f>+D9-D12</f>
        <v>2550</v>
      </c>
      <c r="E14" s="103">
        <f t="shared" si="0"/>
        <v>30600</v>
      </c>
    </row>
    <row r="15" spans="3:5" x14ac:dyDescent="0.2">
      <c r="C15" s="96"/>
      <c r="D15" s="114"/>
      <c r="E15" s="114"/>
    </row>
    <row r="16" spans="3:5" x14ac:dyDescent="0.2">
      <c r="C16" s="91" t="s">
        <v>73</v>
      </c>
      <c r="D16" s="107"/>
      <c r="E16" s="107"/>
    </row>
    <row r="17" spans="3:5" x14ac:dyDescent="0.2">
      <c r="C17" s="94" t="s">
        <v>74</v>
      </c>
      <c r="D17" s="102">
        <v>1500</v>
      </c>
      <c r="E17" s="102">
        <f t="shared" si="0"/>
        <v>18000</v>
      </c>
    </row>
    <row r="18" spans="3:5" x14ac:dyDescent="0.2">
      <c r="C18" s="94" t="s">
        <v>98</v>
      </c>
      <c r="D18" s="102">
        <v>125</v>
      </c>
      <c r="E18" s="102">
        <f t="shared" si="0"/>
        <v>1500</v>
      </c>
    </row>
    <row r="19" spans="3:5" x14ac:dyDescent="0.2">
      <c r="C19" s="94" t="s">
        <v>75</v>
      </c>
      <c r="D19" s="102">
        <v>75</v>
      </c>
      <c r="E19" s="102">
        <f t="shared" si="0"/>
        <v>900</v>
      </c>
    </row>
    <row r="20" spans="3:5" x14ac:dyDescent="0.2">
      <c r="C20" s="94" t="s">
        <v>76</v>
      </c>
      <c r="D20" s="102">
        <v>100</v>
      </c>
      <c r="E20" s="102">
        <f t="shared" si="0"/>
        <v>1200</v>
      </c>
    </row>
    <row r="21" spans="3:5" x14ac:dyDescent="0.2">
      <c r="C21" s="94" t="s">
        <v>77</v>
      </c>
      <c r="D21" s="102">
        <v>150</v>
      </c>
      <c r="E21" s="102">
        <f t="shared" si="0"/>
        <v>1800</v>
      </c>
    </row>
    <row r="22" spans="3:5" x14ac:dyDescent="0.2">
      <c r="C22" s="94" t="s">
        <v>78</v>
      </c>
      <c r="D22" s="102">
        <v>200</v>
      </c>
      <c r="E22" s="102">
        <f t="shared" si="0"/>
        <v>2400</v>
      </c>
    </row>
    <row r="23" spans="3:5" x14ac:dyDescent="0.2">
      <c r="C23" s="94" t="s">
        <v>79</v>
      </c>
      <c r="D23" s="102">
        <v>200</v>
      </c>
      <c r="E23" s="102">
        <f t="shared" si="0"/>
        <v>2400</v>
      </c>
    </row>
    <row r="24" spans="3:5" x14ac:dyDescent="0.2">
      <c r="C24" s="94" t="s">
        <v>88</v>
      </c>
      <c r="D24" s="102">
        <v>100</v>
      </c>
      <c r="E24" s="102">
        <f t="shared" si="0"/>
        <v>1200</v>
      </c>
    </row>
    <row r="25" spans="3:5" x14ac:dyDescent="0.2">
      <c r="C25" s="94"/>
      <c r="D25" s="102"/>
      <c r="E25" s="102"/>
    </row>
    <row r="26" spans="3:5" s="3" customFormat="1" x14ac:dyDescent="0.2">
      <c r="C26" s="108" t="s">
        <v>81</v>
      </c>
      <c r="D26" s="105">
        <f>SUM(D17:D25)</f>
        <v>2450</v>
      </c>
      <c r="E26" s="105">
        <f t="shared" si="0"/>
        <v>29400</v>
      </c>
    </row>
    <row r="27" spans="3:5" x14ac:dyDescent="0.2">
      <c r="D27" s="102"/>
      <c r="E27" s="102"/>
    </row>
    <row r="28" spans="3:5" s="3" customFormat="1" x14ac:dyDescent="0.2">
      <c r="C28" s="109" t="s">
        <v>84</v>
      </c>
      <c r="D28" s="110">
        <f>+D14-D26</f>
        <v>100</v>
      </c>
      <c r="E28" s="110">
        <f t="shared" si="0"/>
        <v>1200</v>
      </c>
    </row>
    <row r="29" spans="3:5" x14ac:dyDescent="0.2">
      <c r="C29" s="94"/>
      <c r="D29" s="102"/>
      <c r="E29" s="102"/>
    </row>
    <row r="30" spans="3:5" x14ac:dyDescent="0.2">
      <c r="C30" s="94" t="s">
        <v>85</v>
      </c>
      <c r="D30" s="102">
        <v>100</v>
      </c>
      <c r="E30" s="102">
        <f t="shared" si="0"/>
        <v>1200</v>
      </c>
    </row>
    <row r="31" spans="3:5" x14ac:dyDescent="0.2">
      <c r="C31" s="94"/>
      <c r="D31" s="102"/>
      <c r="E31" s="102"/>
    </row>
    <row r="32" spans="3:5" s="3" customFormat="1" x14ac:dyDescent="0.2">
      <c r="C32" s="108" t="s">
        <v>87</v>
      </c>
      <c r="D32" s="105">
        <f>+D28-D30</f>
        <v>0</v>
      </c>
      <c r="E32" s="105">
        <f t="shared" si="0"/>
        <v>0</v>
      </c>
    </row>
    <row r="33" spans="3:5" x14ac:dyDescent="0.2">
      <c r="D33" s="52"/>
      <c r="E33" s="52"/>
    </row>
    <row r="35" spans="3:5" x14ac:dyDescent="0.2">
      <c r="C35" s="91" t="s">
        <v>91</v>
      </c>
      <c r="D35" s="92"/>
      <c r="E35" s="93"/>
    </row>
    <row r="36" spans="3:5" x14ac:dyDescent="0.2">
      <c r="C36" s="94" t="s">
        <v>80</v>
      </c>
      <c r="D36" s="52">
        <v>200</v>
      </c>
      <c r="E36" s="95">
        <f>+D36*12</f>
        <v>2400</v>
      </c>
    </row>
    <row r="37" spans="3:5" x14ac:dyDescent="0.2">
      <c r="C37" s="96" t="s">
        <v>97</v>
      </c>
      <c r="D37" s="97">
        <v>400</v>
      </c>
      <c r="E37" s="98">
        <f>+D37*12</f>
        <v>4800</v>
      </c>
    </row>
    <row r="39" spans="3:5" x14ac:dyDescent="0.2">
      <c r="C39" s="91" t="s">
        <v>85</v>
      </c>
      <c r="D39" s="99"/>
      <c r="E39" s="100"/>
    </row>
    <row r="40" spans="3:5" x14ac:dyDescent="0.2">
      <c r="C40" s="96" t="s">
        <v>86</v>
      </c>
      <c r="D40" s="97">
        <v>100</v>
      </c>
      <c r="E40" s="98">
        <f>+D40*12</f>
        <v>1200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5ACA-DBAD-924E-963A-AA8848A66477}">
  <dimension ref="B3:G26"/>
  <sheetViews>
    <sheetView zoomScale="125" zoomScaleNormal="125" workbookViewId="0">
      <selection activeCell="B3" sqref="B3:G26"/>
    </sheetView>
  </sheetViews>
  <sheetFormatPr baseColWidth="10" defaultRowHeight="16" x14ac:dyDescent="0.2"/>
  <cols>
    <col min="2" max="2" width="4.6640625" style="4" customWidth="1"/>
    <col min="3" max="3" width="21.1640625" customWidth="1"/>
    <col min="4" max="4" width="1.33203125" customWidth="1"/>
    <col min="5" max="5" width="17" customWidth="1"/>
    <col min="6" max="6" width="1.33203125" customWidth="1"/>
    <col min="7" max="7" width="24.33203125" customWidth="1"/>
  </cols>
  <sheetData>
    <row r="3" spans="2:7" ht="19" x14ac:dyDescent="0.25">
      <c r="C3" s="51" t="s">
        <v>90</v>
      </c>
    </row>
    <row r="5" spans="2:7" x14ac:dyDescent="0.2">
      <c r="C5" s="62" t="s">
        <v>119</v>
      </c>
      <c r="D5" s="3"/>
      <c r="E5" s="62" t="s">
        <v>58</v>
      </c>
      <c r="F5" s="3"/>
      <c r="G5" s="62" t="s">
        <v>93</v>
      </c>
    </row>
    <row r="6" spans="2:7" x14ac:dyDescent="0.2">
      <c r="C6" s="3"/>
      <c r="D6" s="3"/>
      <c r="E6" s="3"/>
      <c r="F6" s="3"/>
      <c r="G6" s="3"/>
    </row>
    <row r="7" spans="2:7" ht="34" x14ac:dyDescent="0.2">
      <c r="B7" s="59" t="s">
        <v>55</v>
      </c>
      <c r="C7" s="61" t="s">
        <v>111</v>
      </c>
      <c r="D7" s="60"/>
      <c r="E7" s="61" t="s">
        <v>109</v>
      </c>
      <c r="F7" s="60"/>
      <c r="G7" s="61" t="s">
        <v>110</v>
      </c>
    </row>
    <row r="9" spans="2:7" ht="34" x14ac:dyDescent="0.2">
      <c r="B9" s="56" t="s">
        <v>56</v>
      </c>
      <c r="C9" s="58" t="s">
        <v>99</v>
      </c>
      <c r="D9" s="57"/>
      <c r="E9" s="58" t="s">
        <v>100</v>
      </c>
      <c r="F9" s="57"/>
      <c r="G9" s="58" t="s">
        <v>60</v>
      </c>
    </row>
    <row r="10" spans="2:7" ht="34" x14ac:dyDescent="0.2">
      <c r="B10" s="56"/>
      <c r="C10" s="57"/>
      <c r="D10" s="57"/>
      <c r="E10" s="58" t="s">
        <v>101</v>
      </c>
      <c r="F10" s="57"/>
      <c r="G10" s="58" t="s">
        <v>102</v>
      </c>
    </row>
    <row r="11" spans="2:7" x14ac:dyDescent="0.2">
      <c r="B11" s="53"/>
      <c r="C11" s="54"/>
      <c r="D11" s="54"/>
      <c r="E11" s="55"/>
      <c r="F11" s="54"/>
      <c r="G11" s="55"/>
    </row>
    <row r="12" spans="2:7" ht="34" x14ac:dyDescent="0.2">
      <c r="B12" s="59" t="s">
        <v>57</v>
      </c>
      <c r="C12" s="61" t="s">
        <v>71</v>
      </c>
      <c r="D12" s="60"/>
      <c r="E12" s="61" t="s">
        <v>108</v>
      </c>
      <c r="F12" s="60"/>
      <c r="G12" s="61" t="s">
        <v>103</v>
      </c>
    </row>
    <row r="13" spans="2:7" x14ac:dyDescent="0.2">
      <c r="B13" s="53"/>
      <c r="C13" s="54"/>
      <c r="D13" s="54"/>
      <c r="E13" s="55"/>
      <c r="F13" s="54"/>
      <c r="G13" s="55"/>
    </row>
    <row r="14" spans="2:7" ht="34" x14ac:dyDescent="0.2">
      <c r="B14" s="56" t="s">
        <v>62</v>
      </c>
      <c r="C14" s="57" t="s">
        <v>72</v>
      </c>
      <c r="D14" s="57"/>
      <c r="E14" s="58" t="s">
        <v>61</v>
      </c>
      <c r="F14" s="57"/>
      <c r="G14" s="58" t="s">
        <v>104</v>
      </c>
    </row>
    <row r="15" spans="2:7" x14ac:dyDescent="0.2">
      <c r="B15" s="53"/>
      <c r="C15" s="54"/>
      <c r="D15" s="54"/>
      <c r="E15" s="55"/>
      <c r="F15" s="54"/>
      <c r="G15" s="55"/>
    </row>
    <row r="16" spans="2:7" ht="34" x14ac:dyDescent="0.2">
      <c r="B16" s="59" t="s">
        <v>64</v>
      </c>
      <c r="C16" s="60" t="s">
        <v>63</v>
      </c>
      <c r="D16" s="60"/>
      <c r="E16" s="61" t="s">
        <v>59</v>
      </c>
      <c r="F16" s="60"/>
      <c r="G16" s="61" t="s">
        <v>105</v>
      </c>
    </row>
    <row r="17" spans="2:7" x14ac:dyDescent="0.2">
      <c r="B17" s="53"/>
      <c r="C17" s="54"/>
      <c r="D17" s="54"/>
      <c r="E17" s="55"/>
      <c r="F17" s="54"/>
      <c r="G17" s="55"/>
    </row>
    <row r="18" spans="2:7" ht="34" x14ac:dyDescent="0.2">
      <c r="B18" s="56" t="s">
        <v>107</v>
      </c>
      <c r="C18" s="57" t="s">
        <v>65</v>
      </c>
      <c r="D18" s="57"/>
      <c r="E18" s="58" t="s">
        <v>66</v>
      </c>
      <c r="F18" s="57"/>
      <c r="G18" s="58" t="s">
        <v>69</v>
      </c>
    </row>
    <row r="19" spans="2:7" ht="17" x14ac:dyDescent="0.2">
      <c r="B19" s="56"/>
      <c r="C19" s="57"/>
      <c r="D19" s="57"/>
      <c r="E19" s="58" t="s">
        <v>70</v>
      </c>
      <c r="F19" s="57"/>
      <c r="G19" s="58" t="s">
        <v>106</v>
      </c>
    </row>
    <row r="20" spans="2:7" ht="34" x14ac:dyDescent="0.2">
      <c r="B20" s="56"/>
      <c r="C20" s="57"/>
      <c r="D20" s="57"/>
      <c r="E20" s="58" t="s">
        <v>67</v>
      </c>
      <c r="F20" s="57"/>
      <c r="G20" s="58" t="s">
        <v>68</v>
      </c>
    </row>
    <row r="21" spans="2:7" x14ac:dyDescent="0.2">
      <c r="B21" s="53"/>
      <c r="C21" s="54"/>
      <c r="D21" s="54"/>
      <c r="E21" s="55"/>
      <c r="F21" s="54"/>
      <c r="G21" s="55"/>
    </row>
    <row r="22" spans="2:7" x14ac:dyDescent="0.2">
      <c r="B22" s="53"/>
      <c r="C22" s="115" t="s">
        <v>113</v>
      </c>
      <c r="D22" s="54"/>
      <c r="E22" s="55"/>
      <c r="F22" s="54"/>
      <c r="G22" s="55"/>
    </row>
    <row r="24" spans="2:7" ht="34" x14ac:dyDescent="0.2">
      <c r="B24" s="59" t="s">
        <v>112</v>
      </c>
      <c r="C24" s="61" t="s">
        <v>71</v>
      </c>
      <c r="D24" s="60"/>
      <c r="E24" s="61" t="s">
        <v>114</v>
      </c>
      <c r="F24" s="60"/>
      <c r="G24" s="61" t="s">
        <v>115</v>
      </c>
    </row>
    <row r="26" spans="2:7" ht="17" x14ac:dyDescent="0.2">
      <c r="B26" s="56" t="s">
        <v>116</v>
      </c>
      <c r="C26" s="58" t="s">
        <v>117</v>
      </c>
      <c r="D26" s="57"/>
      <c r="E26" s="58" t="s">
        <v>118</v>
      </c>
      <c r="F26" s="57"/>
      <c r="G26" s="5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NW - Summary</vt:lpstr>
      <vt:lpstr>NW - 2023</vt:lpstr>
      <vt:lpstr>Budget</vt:lpstr>
      <vt:lpstr>Goals</vt:lpstr>
      <vt:lpstr>'NW - 2023'!Print_Area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2023-08-28T20:29:14Z</dcterms:created>
  <dcterms:modified xsi:type="dcterms:W3CDTF">2024-03-05T05:43:19Z</dcterms:modified>
</cp:coreProperties>
</file>